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codeName="EstaPastaDeTrabalho"/>
  <workbookProtection workbookAlgorithmName="SHA-512" workbookHashValue="mYaghs4X2fb9XELYXZx8JUAXM6tuL10MoP/95r54oczldm/qXit+759xmkbEyrwe0fuo/ENeZH0O8HXda4gYVw==" workbookSpinCount="100000" workbookSaltValue="E3TV72vkZiIWDxvT3wgYdA==" lockStructure="1"/>
  <bookViews>
    <workbookView xWindow="20370" yWindow="65416" windowWidth="24240" windowHeight="13140" activeTab="0"/>
  </bookViews>
  <sheets>
    <sheet name="Aporte" sheetId="1" r:id="rId1"/>
    <sheet name="Parâmetros IR" sheetId="3" state="hidden" r:id="rId2"/>
  </sheets>
  <externalReferences>
    <externalReference r:id="rId5"/>
  </externalReferences>
  <definedNames>
    <definedName name="_xlnm.Print_Area" localSheetId="0">'Aporte'!$A$1:$M$53</definedName>
    <definedName name="campos_s_completa">'[1]S COMPLETA'!$G$26:$H$26,'[1]S COMPLETA'!$G$28:$H$28,'[1]S COMPLETA'!$G$30:$H$30,'[1]S COMPLETA'!$G$34:$H$34,'[1]S COMPLETA'!$G$36:$H$36,'[1]S COMPLETA'!$G$39:$K$39,'[1]S COMPLETA'!$G$41:$K$41,'[1]S COMPLETA'!$G$43:$K$43,'[1]S COMPLETA'!$G$45:$K$45,'[1]S COMPLETA'!$M$39,'[1]S COMPLETA'!$M$41,'[1]S COMPLETA'!$M$43,'[1]S COMPLETA'!$M$45,'[1]S COMPLETA'!$G$49:$H$74,'[1]S COMPLETA'!$J$49:$K$74,'[1]S COMPLETA'!$O$39,'[1]S COMPLETA'!$O$41,'[1]S COMPLETA'!$O$43,'[1]S COMPLETA'!$O$45</definedName>
    <definedName name="campos_s_simples">'[1]S SIMPLES'!$G$9:$N$9,'[1]S SIMPLES'!$G$11:$H$11,'[1]S SIMPLES'!$G$13:$H$13,'[1]S SIMPLES'!$G$16:$H$16,'[1]S SIMPLES'!$G$18:$H$18,'[1]S SIMPLES'!$G$20:$H$20,'[1]S SIMPLES'!$G$22:$H$22</definedName>
    <definedName name="Intervalo_contribuições">'[1]S CONTRIBUIÇÕES'!$G$9:$N$9,'[1]S CONTRIBUIÇÕES'!$G$11:$H$11,'[1]S CONTRIBUIÇÕES'!$G$13:$H$13,'[1]S CONTRIBUIÇÕES'!$G$16:$H$16,'[1]S CONTRIBUIÇÕES'!$G$18:$H$18,'[1]S CONTRIBUIÇÕES'!$G$20:$H$20,'[1]S CONTRIBUIÇÕES'!$G$22:$H$22,'[1]S CONTRIBUIÇÕES'!$G$28:$H$28,'[1]S CONTRIBUIÇÕES'!$G$30:$H$30,#REF!,#REF!,#REF!,#REF!,'[1]S CONTRIBUIÇÕES'!$G$34:$K$34,'[1]S CONTRIBUIÇÕES'!$G$36:$K$36,'[1]S CONTRIBUIÇÕES'!$M$34,'[1]S CONTRIBUIÇÕES'!$M$36,'[1]S CONTRIBUIÇÕES'!$M$38,'[1]S CONTRIBUIÇÕES'!$M$40,'[1]S CONTRIBUIÇÕES'!$G$44:$H$69,'[1]S CONTRIBUIÇÕES'!$J$44:$K$69,'[1]S CONTRIBUIÇÕES'!$O$34,'[1]S CONTRIBUIÇÕES'!$O$36,'[1]S CONTRIBUIÇÕES'!$O$38,'[1]S CONTRIBUIÇÕES'!$O$40,'[1]S CONTRIBUIÇÕES'!$G$34:$K$34,'[1]S CONTRIBUIÇÕES'!$G$36:$K$36,'[1]S CONTRIBUIÇÕES'!$G$38:$K$38,'[1]S CONTRIBUIÇÕES'!$G$40:$K$40,#REF!,#REF!,'[1]S CONTRIBUIÇÕES'!$G$30:$H$30,'[1]S CONTRIBUIÇÕES'!$G$24:$H$24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rFont val="Segoe UI"/>
            <family val="2"/>
          </rPr>
          <t>Preencha com o valor total bruto recebido no ano.</t>
        </r>
        <r>
          <rPr>
            <b/>
            <sz val="9"/>
            <rFont val="Segoe UI"/>
            <family val="2"/>
          </rPr>
          <t xml:space="preserve">
</t>
        </r>
      </text>
    </comment>
    <comment ref="H11" authorId="0">
      <text>
        <r>
          <rPr>
            <sz val="9"/>
            <rFont val="Segoe UI"/>
            <family val="2"/>
          </rPr>
          <t>Dedução máxima de 12% da renda tributável conforme artigo 11 da Lei nº 9.532/97.</t>
        </r>
      </text>
    </comment>
    <comment ref="H15" authorId="0">
      <text>
        <r>
          <rPr>
            <sz val="9"/>
            <rFont val="Segoe UI"/>
            <family val="2"/>
          </rPr>
          <t>Preencha com o Valor ANUAL contribuído para a Previdência Oficial (IPREV/SC).</t>
        </r>
        <r>
          <rPr>
            <b/>
            <sz val="9"/>
            <rFont val="Segoe UI"/>
            <family val="2"/>
          </rPr>
          <t xml:space="preserve">
</t>
        </r>
      </text>
    </comment>
    <comment ref="H17" authorId="0">
      <text>
        <r>
          <rPr>
            <sz val="9"/>
            <rFont val="Segoe UI"/>
            <family val="2"/>
          </rPr>
          <t>Preencha com o Número de Dependentes habilitados para fim de IR.</t>
        </r>
        <r>
          <rPr>
            <b/>
            <sz val="9"/>
            <rFont val="Segoe UI"/>
            <family val="2"/>
          </rPr>
          <t xml:space="preserve">
</t>
        </r>
      </text>
    </comment>
    <comment ref="H21" authorId="0">
      <text>
        <r>
          <rPr>
            <sz val="9"/>
            <rFont val="Segoe UI"/>
            <family val="2"/>
          </rPr>
          <t>Preencha com o Valor ANUAL gasto com Educação (Titular e Dependentes), respeitado o Limite Máximo de Dedução.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Ex.: Mensalidade Escolar.</t>
        </r>
      </text>
    </comment>
    <comment ref="H23" authorId="0">
      <text>
        <r>
          <rPr>
            <sz val="9"/>
            <rFont val="Segoe UI"/>
            <family val="2"/>
          </rPr>
          <t>Preencha com o Valor ANUAL gasto com Despesas Médicas (Titular e Dependentes).
Ex.: Consultas, Plano de Saúde, Exames, Entre Outros.</t>
        </r>
        <r>
          <rPr>
            <b/>
            <sz val="9"/>
            <rFont val="Segoe UI"/>
            <family val="2"/>
          </rPr>
          <t xml:space="preserve">
</t>
        </r>
      </text>
    </comment>
    <comment ref="H25" authorId="0">
      <text>
        <r>
          <rPr>
            <sz val="9"/>
            <rFont val="Segoe UI"/>
            <family val="2"/>
          </rPr>
          <t>Preencha com o Valor ANUAL pago à título de Pensão Alimentícia JUDICIAL.</t>
        </r>
      </text>
    </comment>
    <comment ref="H28" authorId="0">
      <text>
        <r>
          <rPr>
            <sz val="9"/>
            <rFont val="Segoe UI"/>
            <family val="2"/>
          </rPr>
          <t>Preencha com o valor total de contribuições descontadas em folha de pagamento.
Contribuições:
-Normal;
-Adicional;
-Parcela Adicional de Risco;
-Benefício Especial (BEP).</t>
        </r>
      </text>
    </comment>
    <comment ref="K28" authorId="0">
      <text>
        <r>
          <rPr>
            <sz val="9"/>
            <rFont val="Segoe UI"/>
            <family val="2"/>
          </rPr>
          <t>Preencha com o valor total de contribuição normal realizada pelo ente ao qual está vinculado.</t>
        </r>
      </text>
    </comment>
    <comment ref="H30" authorId="0">
      <text>
        <r>
          <rPr>
            <sz val="9"/>
            <rFont val="Segoe UI"/>
            <family val="2"/>
          </rPr>
          <t>Preencha com o valor anual de contribuição facultativa (aporte) realizado à SCPREV por boleto bancário e, se houverem,  contribuições em outros planos de previdência complementar.
Além disso, preencher também o valor do Benefício Especial, conforme §4º art. 3º da Lei Complementar nº 795/2022.</t>
        </r>
      </text>
    </comment>
    <comment ref="H32" authorId="0">
      <text>
        <r>
          <rPr>
            <sz val="9"/>
            <rFont val="Segoe UI"/>
            <family val="2"/>
          </rPr>
          <t>Dedução máxima de 12% da renda tributável conforme artigo 11 da Lei nº 9.532/97.</t>
        </r>
      </text>
    </comment>
    <comment ref="H33" authorId="0">
      <text>
        <r>
          <rPr>
            <sz val="9"/>
            <rFont val="Segoe UI"/>
            <family val="2"/>
          </rPr>
          <t>Total das contribuições realizadas à planos de previdência complementar acima do valor de contribuição patronal, no Plano SCPREV.</t>
        </r>
      </text>
    </comment>
    <comment ref="H34" authorId="0">
      <text>
        <r>
          <rPr>
            <sz val="9"/>
            <rFont val="Segoe UI"/>
            <family val="2"/>
          </rPr>
          <t>Total da dedução disponível para abatimento da base de cálculo de IR</t>
        </r>
      </text>
    </comment>
    <comment ref="H37" authorId="0">
      <text>
        <r>
          <rPr>
            <sz val="9"/>
            <rFont val="Segoe UI"/>
            <family val="2"/>
          </rPr>
          <t>Preencha com o Valor ANUAL pago à título de Imposto de Renda Retido na Fonte.</t>
        </r>
      </text>
    </comment>
    <comment ref="H39" authorId="0">
      <text>
        <r>
          <rPr>
            <sz val="9"/>
            <rFont val="Segoe UI"/>
            <family val="2"/>
          </rPr>
          <t>Preencha com o valor de contribuição facultativa (aporte) que irá efetuar até o final do ano corrente</t>
        </r>
        <r>
          <rPr>
            <b/>
            <sz val="9"/>
            <rFont val="Segoe UI"/>
            <family val="2"/>
          </rPr>
          <t>.</t>
        </r>
      </text>
    </comment>
    <comment ref="H40" authorId="0">
      <text>
        <r>
          <rPr>
            <sz val="9"/>
            <rFont val="Segoe UI"/>
            <family val="2"/>
          </rPr>
          <t>Percentual de dedução utilizado em relação aos 12% permitidos.</t>
        </r>
      </text>
    </comment>
  </commentList>
</comments>
</file>

<file path=xl/sharedStrings.xml><?xml version="1.0" encoding="utf-8"?>
<sst xmlns="http://schemas.openxmlformats.org/spreadsheetml/2006/main" count="78" uniqueCount="42">
  <si>
    <t>Previdência Social ou RPPS:</t>
  </si>
  <si>
    <t>Número de Dependentes no IRPF:</t>
  </si>
  <si>
    <t>Despesas com Ensino:</t>
  </si>
  <si>
    <t>Despesas Médicas:</t>
  </si>
  <si>
    <t>Pensão Alimentícia Judicial:</t>
  </si>
  <si>
    <t>Imposto Pago no Ano:</t>
  </si>
  <si>
    <t>Base de Cálculo</t>
  </si>
  <si>
    <t>Alíquota</t>
  </si>
  <si>
    <t>Parcela a Deduzir</t>
  </si>
  <si>
    <t>Até</t>
  </si>
  <si>
    <t>De</t>
  </si>
  <si>
    <t>até</t>
  </si>
  <si>
    <t>Acima de</t>
  </si>
  <si>
    <t>Dedução Dependentes:</t>
  </si>
  <si>
    <t>Valor Dependente</t>
  </si>
  <si>
    <t>Instrução (Limite)</t>
  </si>
  <si>
    <t>Limitada a R$ 3.561,50 anuais para o titular e para cada dependente ou alimentando com os quais o titular efetuou despesas com instrução.</t>
  </si>
  <si>
    <t>Incentivo</t>
  </si>
  <si>
    <t>do Imposto devido</t>
  </si>
  <si>
    <t>PRONAS/PCD</t>
  </si>
  <si>
    <t>PRONON</t>
  </si>
  <si>
    <t>Contrib. Empr. Domest.</t>
  </si>
  <si>
    <t>ou o Imposto devido (o q for menor)</t>
  </si>
  <si>
    <t>Sem Limite</t>
  </si>
  <si>
    <t>Rendimentos Tributáveis:</t>
  </si>
  <si>
    <t>SIMULADOR DE APORTES - DEDUÇÃO MÁXIMA DE IRPF</t>
  </si>
  <si>
    <t>?</t>
  </si>
  <si>
    <t>SCPREV - FUNDAÇÃO DE PREVIDÊNCIA COMPLEMENTAR DO ESTADO DE SANTA CATARINA</t>
  </si>
  <si>
    <t>WWW.SCPREV.COM.BR</t>
  </si>
  <si>
    <t>Telefone: (48) 3664-5313</t>
  </si>
  <si>
    <t xml:space="preserve">Os resultados apresentados consideram as informações providas pelo usuário, bem como os parâmetros vigentes e informados pelo Fisco Nacional, representando apenas uma estimativa a partir das hipóteses descritas acima, não caracterizando assim qualquer garantia ou obrigação por parte da Entidade.  </t>
  </si>
  <si>
    <t>Participante</t>
  </si>
  <si>
    <t>Patrocinador</t>
  </si>
  <si>
    <t>Contribuições à SCPREV em folha de pagamento:</t>
  </si>
  <si>
    <t>Aportes em Previdência Privada:</t>
  </si>
  <si>
    <t>Contribuições Previdência Privada:</t>
  </si>
  <si>
    <t>Dedução máxima:</t>
  </si>
  <si>
    <t>Contribuições</t>
  </si>
  <si>
    <t>Aporte no Plano SCPREV:</t>
  </si>
  <si>
    <r>
      <t>Dos 12% de dedução máxima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, estou usando:</t>
    </r>
  </si>
  <si>
    <t>Ainda posso deduzir:</t>
  </si>
  <si>
    <r>
      <rPr>
        <b/>
        <sz val="10"/>
        <color indexed="10"/>
        <rFont val="Calibri"/>
        <family val="2"/>
      </rPr>
      <t>IMPORTANTE!</t>
    </r>
    <r>
      <rPr>
        <sz val="10"/>
        <color indexed="63"/>
        <rFont val="Calibri"/>
        <family val="2"/>
      </rPr>
      <t xml:space="preserve"> 
Os Aportes para o Plano SCPREV devem ser feitos até </t>
    </r>
    <r>
      <rPr>
        <b/>
        <u val="single"/>
        <sz val="10"/>
        <color indexed="63"/>
        <rFont val="Calibri"/>
        <family val="2"/>
      </rPr>
      <t>25 de dezembro</t>
    </r>
    <r>
      <rPr>
        <sz val="10"/>
        <color indexed="63"/>
        <rFont val="Calibri"/>
        <family val="2"/>
      </rPr>
      <t>, para possibilitar a dedução na Base de Cálculo do IRPF.
Vale ressaltar que, para utilizar a dedução dos 12% referidos no artigo 11 da Lei nº 9.532/97, a Declaração de Ajuste Anual (DAA) deve ser feita na modalidade completa.
As deduções relativas ao 13º salário não devem ser somadas as demais contribuições, pois este rendimento é de tributação exclusiva na fonte.
Na Declaração de Ajuste Anual (DAA), em Pagamentos Efetuados, declarar os valor de contribuição sob o código "37 - Contribuições para entidades de previdência complementar fechada de natureza pública".</t>
    </r>
    <r>
      <rPr>
        <sz val="10"/>
        <color theme="1" tint="0.34999001026153564"/>
        <rFont val="Calibri"/>
        <family val="2"/>
      </rPr>
      <t xml:space="preserve">
</t>
    </r>
    <r>
      <rPr>
        <sz val="10"/>
        <color rgb="FFFF0000"/>
        <rFont val="Calibri"/>
        <family val="2"/>
      </rPr>
      <t>*</t>
    </r>
    <r>
      <rPr>
        <sz val="10"/>
        <color theme="1" tint="0.34999001026153564"/>
        <rFont val="Calibri"/>
        <family val="2"/>
      </rPr>
      <t xml:space="preserve"> </t>
    </r>
    <r>
      <rPr>
        <sz val="10"/>
        <color rgb="FF333333"/>
        <rFont val="Calibri"/>
        <family val="2"/>
      </rPr>
      <t>Acima das contribuições feitas com paridade do Ente Público Patrocinador, de acordo com artigo 11 da Lei 9.532/1997.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</si>
</sst>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0"/>
      <color indexed="63"/>
      <name val="Calibri"/>
      <family val="2"/>
    </font>
    <font>
      <b/>
      <u val="single"/>
      <sz val="10"/>
      <color indexed="63"/>
      <name val="Calibri"/>
      <family val="2"/>
    </font>
    <font>
      <b/>
      <sz val="10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0" tint="-0.349979996681213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14"/>
      <color theme="0" tint="-0.499969989061355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 tint="0.49998000264167786"/>
      <name val="Calibri"/>
      <family val="2"/>
      <scheme val="minor"/>
    </font>
    <font>
      <u val="single"/>
      <sz val="10"/>
      <color theme="6" tint="-0.24997000396251678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sz val="10"/>
      <color theme="1" tint="0.34999001026153564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333333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lightGrid">
        <fgColor theme="0" tint="-0.04997999966144562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86999332904816"/>
      </left>
      <right/>
      <top/>
      <bottom style="thin">
        <color theme="0" tint="-0.14986999332904816"/>
      </bottom>
    </border>
    <border>
      <left/>
      <right/>
      <top/>
      <bottom style="thin">
        <color theme="0" tint="-0.14986999332904816"/>
      </bottom>
    </border>
    <border>
      <left/>
      <right style="thin">
        <color theme="0" tint="-0.14986999332904816"/>
      </right>
      <top/>
      <bottom style="thin">
        <color theme="0" tint="-0.14986999332904816"/>
      </bottom>
    </border>
    <border>
      <left style="thin">
        <color theme="0" tint="-0.14990000426769257"/>
      </left>
      <right/>
      <top style="thin">
        <color theme="0" tint="-0.14990000426769257"/>
      </top>
      <bottom/>
    </border>
    <border>
      <left/>
      <right/>
      <top style="thin">
        <color theme="0" tint="-0.14990000426769257"/>
      </top>
      <bottom/>
    </border>
    <border>
      <left style="thin">
        <color theme="0" tint="-0.14990000426769257"/>
      </left>
      <right/>
      <top/>
      <bottom style="thin">
        <color theme="0" tint="-0.14990000426769257"/>
      </bottom>
    </border>
    <border>
      <left/>
      <right/>
      <top/>
      <bottom style="thin">
        <color theme="0" tint="-0.14990000426769257"/>
      </bottom>
    </border>
    <border>
      <left style="thin">
        <color theme="0" tint="-0.14986999332904816"/>
      </left>
      <right/>
      <top style="thin">
        <color theme="0" tint="-0.14986999332904816"/>
      </top>
      <bottom/>
    </border>
    <border>
      <left/>
      <right/>
      <top style="thin">
        <color theme="0" tint="-0.14986999332904816"/>
      </top>
      <bottom/>
    </border>
    <border>
      <left/>
      <right style="thin">
        <color theme="0" tint="-0.14986999332904816"/>
      </right>
      <top style="thin">
        <color theme="0" tint="-0.14986999332904816"/>
      </top>
      <bottom/>
    </border>
    <border>
      <left style="thin">
        <color theme="0" tint="-0.14993000030517578"/>
      </left>
      <right/>
      <top/>
      <bottom/>
    </border>
    <border>
      <left/>
      <right style="thin">
        <color theme="0" tint="-0.14993000030517578"/>
      </right>
      <top/>
      <bottom/>
    </border>
    <border>
      <left style="thin">
        <color theme="0" tint="-0.14993000030517578"/>
      </left>
      <right/>
      <top/>
      <bottom style="thin">
        <color theme="0" tint="-0.14993000030517578"/>
      </bottom>
    </border>
    <border>
      <left/>
      <right/>
      <top/>
      <bottom style="thin">
        <color theme="0" tint="-0.14993000030517578"/>
      </bottom>
    </border>
    <border>
      <left/>
      <right style="thin">
        <color theme="0" tint="-0.14993000030517578"/>
      </right>
      <top/>
      <bottom style="thin">
        <color theme="0" tint="-0.14993000030517578"/>
      </bottom>
    </border>
    <border>
      <left style="thin">
        <color theme="0" tint="-0.14993000030517578"/>
      </left>
      <right/>
      <top style="thin">
        <color theme="0" tint="-0.14993000030517578"/>
      </top>
      <bottom/>
    </border>
    <border>
      <left/>
      <right/>
      <top style="thin">
        <color theme="0" tint="-0.14993000030517578"/>
      </top>
      <bottom/>
    </border>
    <border>
      <left/>
      <right style="thin">
        <color theme="0" tint="-0.14993000030517578"/>
      </right>
      <top style="thin">
        <color theme="0" tint="-0.1499300003051757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/>
    <xf numFmtId="0" fontId="8" fillId="0" borderId="1" xfId="0" applyFont="1" applyBorder="1" applyAlignment="1">
      <alignment horizontal="center"/>
    </xf>
    <xf numFmtId="0" fontId="0" fillId="2" borderId="2" xfId="0" applyFill="1" applyBorder="1"/>
    <xf numFmtId="44" fontId="0" fillId="2" borderId="3" xfId="22" applyNumberFormat="1" applyFont="1" applyFill="1" applyBorder="1"/>
    <xf numFmtId="0" fontId="0" fillId="2" borderId="3" xfId="0" applyFill="1" applyBorder="1"/>
    <xf numFmtId="10" fontId="0" fillId="2" borderId="4" xfId="21" applyNumberFormat="1" applyFont="1" applyFill="1" applyBorder="1"/>
    <xf numFmtId="44" fontId="0" fillId="2" borderId="5" xfId="22" applyNumberFormat="1" applyFont="1" applyFill="1" applyBorder="1"/>
    <xf numFmtId="0" fontId="0" fillId="2" borderId="6" xfId="0" applyFill="1" applyBorder="1"/>
    <xf numFmtId="44" fontId="0" fillId="2" borderId="0" xfId="22" applyNumberFormat="1" applyFont="1" applyFill="1" applyBorder="1"/>
    <xf numFmtId="0" fontId="0" fillId="2" borderId="0" xfId="0" applyFill="1"/>
    <xf numFmtId="10" fontId="0" fillId="2" borderId="7" xfId="21" applyNumberFormat="1" applyFont="1" applyFill="1" applyBorder="1"/>
    <xf numFmtId="44" fontId="0" fillId="2" borderId="8" xfId="22" applyNumberFormat="1" applyFont="1" applyFill="1" applyBorder="1"/>
    <xf numFmtId="0" fontId="0" fillId="2" borderId="9" xfId="0" applyFill="1" applyBorder="1"/>
    <xf numFmtId="44" fontId="0" fillId="2" borderId="10" xfId="22" applyNumberFormat="1" applyFont="1" applyFill="1" applyBorder="1"/>
    <xf numFmtId="0" fontId="0" fillId="2" borderId="10" xfId="0" applyFill="1" applyBorder="1"/>
    <xf numFmtId="10" fontId="0" fillId="2" borderId="11" xfId="21" applyNumberFormat="1" applyFont="1" applyFill="1" applyBorder="1"/>
    <xf numFmtId="44" fontId="0" fillId="2" borderId="12" xfId="22" applyNumberFormat="1" applyFont="1" applyFill="1" applyBorder="1"/>
    <xf numFmtId="0" fontId="0" fillId="0" borderId="0" xfId="0" applyAlignment="1">
      <alignment horizontal="center"/>
    </xf>
    <xf numFmtId="44" fontId="0" fillId="0" borderId="1" xfId="0" applyNumberFormat="1" applyBorder="1"/>
    <xf numFmtId="10" fontId="0" fillId="0" borderId="1" xfId="21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0" fontId="8" fillId="3" borderId="0" xfId="0" applyFont="1" applyFill="1" applyAlignment="1">
      <alignment horizontal="center"/>
    </xf>
    <xf numFmtId="44" fontId="0" fillId="3" borderId="0" xfId="0" applyNumberFormat="1" applyFill="1"/>
    <xf numFmtId="44" fontId="0" fillId="3" borderId="0" xfId="0" applyNumberFormat="1" applyFill="1" applyAlignment="1">
      <alignment horizontal="center"/>
    </xf>
    <xf numFmtId="44" fontId="0" fillId="3" borderId="10" xfId="0" applyNumberFormat="1" applyFill="1" applyBorder="1"/>
    <xf numFmtId="44" fontId="8" fillId="3" borderId="0" xfId="0" applyNumberFormat="1" applyFont="1" applyFill="1"/>
    <xf numFmtId="0" fontId="10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0" fontId="9" fillId="3" borderId="13" xfId="0" applyFont="1" applyFill="1" applyBorder="1"/>
    <xf numFmtId="0" fontId="0" fillId="3" borderId="13" xfId="0" applyFill="1" applyBorder="1"/>
    <xf numFmtId="0" fontId="9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11" fillId="3" borderId="0" xfId="0" applyFont="1" applyFill="1" applyAlignment="1" applyProtection="1">
      <alignment horizontal="left" vertical="top"/>
      <protection hidden="1"/>
    </xf>
    <xf numFmtId="0" fontId="0" fillId="3" borderId="0" xfId="0" applyFill="1" applyProtection="1">
      <protection hidden="1"/>
    </xf>
    <xf numFmtId="0" fontId="9" fillId="3" borderId="14" xfId="0" applyFont="1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44" fontId="0" fillId="3" borderId="0" xfId="0" applyNumberFormat="1" applyFill="1" applyAlignment="1">
      <alignment horizontal="right"/>
    </xf>
    <xf numFmtId="44" fontId="0" fillId="3" borderId="18" xfId="0" applyNumberFormat="1" applyFill="1" applyBorder="1" applyAlignment="1">
      <alignment horizontal="center"/>
    </xf>
    <xf numFmtId="44" fontId="10" fillId="3" borderId="0" xfId="0" applyNumberFormat="1" applyFont="1" applyFill="1"/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0" fillId="3" borderId="17" xfId="0" applyFill="1" applyBorder="1" applyProtection="1">
      <protection hidden="1"/>
    </xf>
    <xf numFmtId="0" fontId="0" fillId="3" borderId="18" xfId="0" applyFill="1" applyBorder="1" applyProtection="1">
      <protection hidden="1"/>
    </xf>
    <xf numFmtId="44" fontId="8" fillId="3" borderId="17" xfId="0" applyNumberFormat="1" applyFont="1" applyFill="1" applyBorder="1"/>
    <xf numFmtId="44" fontId="8" fillId="3" borderId="18" xfId="0" applyNumberFormat="1" applyFont="1" applyFill="1" applyBorder="1"/>
    <xf numFmtId="44" fontId="8" fillId="3" borderId="19" xfId="0" applyNumberFormat="1" applyFont="1" applyFill="1" applyBorder="1"/>
    <xf numFmtId="44" fontId="8" fillId="3" borderId="14" xfId="0" applyNumberFormat="1" applyFont="1" applyFill="1" applyBorder="1"/>
    <xf numFmtId="44" fontId="8" fillId="3" borderId="20" xfId="0" applyNumberFormat="1" applyFont="1" applyFill="1" applyBorder="1"/>
    <xf numFmtId="44" fontId="0" fillId="0" borderId="9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 vertical="center"/>
    </xf>
    <xf numFmtId="10" fontId="10" fillId="3" borderId="0" xfId="21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10" fontId="13" fillId="3" borderId="0" xfId="21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8" fillId="3" borderId="0" xfId="0" applyFont="1" applyFill="1" applyAlignment="1">
      <alignment horizontal="right"/>
    </xf>
    <xf numFmtId="0" fontId="14" fillId="4" borderId="21" xfId="0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 applyProtection="1">
      <alignment horizontal="center" vertical="top"/>
      <protection hidden="1"/>
    </xf>
    <xf numFmtId="0" fontId="14" fillId="4" borderId="23" xfId="0" applyFont="1" applyFill="1" applyBorder="1" applyAlignment="1" applyProtection="1">
      <alignment horizontal="center" vertical="top"/>
      <protection hidden="1"/>
    </xf>
    <xf numFmtId="0" fontId="14" fillId="4" borderId="24" xfId="0" applyFont="1" applyFill="1" applyBorder="1" applyAlignment="1" applyProtection="1">
      <alignment horizontal="center" vertical="center" wrapText="1"/>
      <protection hidden="1"/>
    </xf>
    <xf numFmtId="0" fontId="14" fillId="4" borderId="25" xfId="0" applyFont="1" applyFill="1" applyBorder="1" applyAlignment="1" applyProtection="1">
      <alignment horizontal="center" vertical="center" wrapText="1"/>
      <protection hidden="1"/>
    </xf>
    <xf numFmtId="0" fontId="14" fillId="4" borderId="26" xfId="0" applyFont="1" applyFill="1" applyBorder="1" applyAlignment="1" applyProtection="1">
      <alignment horizontal="center" vertical="center" wrapText="1"/>
      <protection hidden="1"/>
    </xf>
    <xf numFmtId="0" fontId="14" fillId="4" borderId="27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 horizontal="center" vertical="center"/>
    </xf>
    <xf numFmtId="0" fontId="15" fillId="4" borderId="28" xfId="20" applyFont="1" applyFill="1" applyBorder="1" applyAlignment="1" applyProtection="1">
      <alignment horizontal="center"/>
      <protection hidden="1"/>
    </xf>
    <xf numFmtId="0" fontId="15" fillId="4" borderId="29" xfId="20" applyFont="1" applyFill="1" applyBorder="1" applyAlignment="1" applyProtection="1">
      <alignment horizontal="center"/>
      <protection hidden="1"/>
    </xf>
    <xf numFmtId="0" fontId="15" fillId="4" borderId="30" xfId="20" applyFont="1" applyFill="1" applyBorder="1" applyAlignment="1" applyProtection="1">
      <alignment horizontal="center"/>
      <protection hidden="1"/>
    </xf>
    <xf numFmtId="0" fontId="17" fillId="0" borderId="31" xfId="0" applyFont="1" applyBorder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6" fillId="0" borderId="32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37" xfId="0" applyFont="1" applyBorder="1" applyAlignment="1">
      <alignment horizontal="justify" vertical="top" wrapText="1"/>
    </xf>
    <xf numFmtId="0" fontId="16" fillId="0" borderId="38" xfId="0" applyFont="1" applyBorder="1" applyAlignment="1">
      <alignment horizontal="justify" vertical="top" wrapText="1"/>
    </xf>
    <xf numFmtId="0" fontId="16" fillId="0" borderId="3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44" fontId="10" fillId="3" borderId="0" xfId="21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right"/>
    </xf>
    <xf numFmtId="44" fontId="21" fillId="3" borderId="0" xfId="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Porcentagem" xfId="21"/>
    <cellStyle name="Vírgula" xfId="22"/>
  </cellStyles>
  <dxfs count="13">
    <dxf>
      <font>
        <b/>
        <i val="0"/>
        <color rgb="FFC00000"/>
      </font>
      <border/>
    </dxf>
    <dxf>
      <font>
        <b/>
        <i val="0"/>
        <color rgb="FFC00000"/>
      </font>
      <border/>
    </dxf>
    <dxf>
      <font>
        <b/>
        <i val="0"/>
        <color rgb="FFC00000"/>
      </font>
      <border/>
    </dxf>
    <dxf>
      <font>
        <b/>
        <i val="0"/>
        <color rgb="FFC00000"/>
      </font>
      <border/>
    </dxf>
    <dxf>
      <font>
        <b/>
        <i val="0"/>
        <color rgb="FFC00000"/>
      </font>
      <border/>
    </dxf>
    <dxf>
      <font>
        <b/>
        <i val="0"/>
        <color rgb="FFC00000"/>
      </font>
      <border/>
    </dxf>
    <dxf>
      <fill>
        <patternFill>
          <bgColor theme="5" tint="0.7999799847602844"/>
        </patternFill>
      </fill>
      <border/>
    </dxf>
    <dxf>
      <font>
        <b/>
        <i val="0"/>
        <color rgb="FFC00000"/>
      </font>
      <border/>
    </dxf>
    <dxf>
      <fill>
        <patternFill>
          <bgColor theme="5" tint="0.7999799847602844"/>
        </patternFill>
      </fill>
      <border/>
    </dxf>
    <dxf>
      <font>
        <b/>
        <i val="0"/>
        <color rgb="FFC00000"/>
      </font>
      <border/>
    </dxf>
    <dxf>
      <font>
        <b/>
        <i val="0"/>
        <color rgb="FF00B050"/>
      </font>
      <border/>
    </dxf>
    <dxf>
      <fill>
        <patternFill>
          <bgColor theme="5" tint="0.7999799847602844"/>
        </patternFill>
      </fill>
      <border/>
    </dxf>
    <dxf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3</xdr:col>
      <xdr:colOff>342900</xdr:colOff>
      <xdr:row>4</xdr:row>
      <xdr:rowOff>123825</xdr:rowOff>
    </xdr:to>
    <xdr:pic>
      <xdr:nvPicPr>
        <xdr:cNvPr id="1045" name="Imagem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99" t="26731" r="18244" b="33166"/>
        <a:stretch>
          <a:fillRect/>
        </a:stretch>
      </xdr:blipFill>
      <xdr:spPr bwMode="auto">
        <a:xfrm>
          <a:off x="142875" y="38100"/>
          <a:ext cx="1695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0</xdr:rowOff>
    </xdr:from>
    <xdr:to>
      <xdr:col>13</xdr:col>
      <xdr:colOff>0</xdr:colOff>
      <xdr:row>5</xdr:row>
      <xdr:rowOff>28575</xdr:rowOff>
    </xdr:to>
    <xdr:pic>
      <xdr:nvPicPr>
        <xdr:cNvPr id="1046" name="Imagem 1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2925" y="0"/>
          <a:ext cx="19431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0</xdr:rowOff>
    </xdr:from>
    <xdr:to>
      <xdr:col>1</xdr:col>
      <xdr:colOff>114300</xdr:colOff>
      <xdr:row>45</xdr:row>
      <xdr:rowOff>161925</xdr:rowOff>
    </xdr:to>
    <xdr:pic>
      <xdr:nvPicPr>
        <xdr:cNvPr id="1047" name="Imagem 17" descr="bill, invoice, paid, paper, receipt icon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581977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uarial\Simulador\Vers&#245;es%20Antigas\Simulador%20-%20Aposentadoria%20-%20SCPREV_site_rev011.rev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S SIMPLES"/>
      <sheetName val="Resultado S"/>
      <sheetName val="Cálculos BENEFÍCIO S"/>
      <sheetName val="S COMPLETA"/>
      <sheetName val="Resultado C"/>
      <sheetName val="Cálculos BENEFÍCIO C"/>
      <sheetName val="S CONTRIBUIÇÕES"/>
      <sheetName val="Resultado CONTRIB"/>
      <sheetName val="Cálculos CONTRIBUIÇÃO"/>
      <sheetName val="BENF NÃO PROGRAMADO"/>
      <sheetName val="Resultado BNP"/>
      <sheetName val="IRPF - até 29.09"/>
      <sheetName val="IRPF - após 30.09"/>
      <sheetName val="Parâmetros IR"/>
      <sheetName val="Cálculos BNP"/>
      <sheetName val="Informações Externas"/>
      <sheetName val="Parâmetros"/>
      <sheetName val="qx"/>
      <sheetName val="Riscos Cedidos"/>
      <sheetName val="Fatores"/>
      <sheetName val="Atualização do Simulador"/>
    </sheetNames>
    <sheetDataSet>
      <sheetData sheetId="0"/>
      <sheetData sheetId="1">
        <row r="9">
          <cell r="G9" t="str">
            <v>a</v>
          </cell>
        </row>
        <row r="11">
          <cell r="G11">
            <v>33369</v>
          </cell>
        </row>
        <row r="13">
          <cell r="G13">
            <v>65</v>
          </cell>
        </row>
        <row r="16">
          <cell r="G16" t="str">
            <v>Patrocinado</v>
          </cell>
        </row>
        <row r="18">
          <cell r="G18">
            <v>10000</v>
          </cell>
        </row>
        <row r="20">
          <cell r="G20">
            <v>0.08</v>
          </cell>
        </row>
        <row r="22">
          <cell r="G22">
            <v>0.08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prev.com.b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showGridLines="0" showRowColHeaders="0" tabSelected="1" workbookViewId="0" topLeftCell="A1">
      <selection activeCell="G28" sqref="G28"/>
    </sheetView>
  </sheetViews>
  <sheetFormatPr defaultColWidth="0" defaultRowHeight="15" zeroHeight="1"/>
  <cols>
    <col min="1" max="1" width="9.140625" style="0" customWidth="1"/>
    <col min="2" max="2" width="4.140625" style="0" customWidth="1"/>
    <col min="3" max="3" width="9.140625" style="0" customWidth="1"/>
    <col min="4" max="4" width="9.7109375" style="0" bestFit="1" customWidth="1"/>
    <col min="5" max="5" width="9.140625" style="0" customWidth="1"/>
    <col min="6" max="6" width="4.140625" style="0" customWidth="1"/>
    <col min="7" max="7" width="15.8515625" style="0" bestFit="1" customWidth="1"/>
    <col min="8" max="9" width="1.7109375" style="0" customWidth="1"/>
    <col min="10" max="10" width="18.57421875" style="17" bestFit="1" customWidth="1"/>
    <col min="11" max="11" width="1.7109375" style="17" customWidth="1"/>
    <col min="12" max="12" width="3.7109375" style="17" customWidth="1"/>
    <col min="13" max="13" width="5.7109375" style="17" customWidth="1"/>
    <col min="14" max="14" width="13.28125" style="0" hidden="1" customWidth="1"/>
    <col min="15" max="15" width="14.28125" style="0" hidden="1" customWidth="1"/>
    <col min="16" max="16" width="15.8515625" style="0" hidden="1" customWidth="1"/>
    <col min="17" max="16384" width="9.140625" style="0" hidden="1" customWidth="1"/>
  </cols>
  <sheetData>
    <row r="1" spans="1:13" ht="15">
      <c r="A1" s="43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44"/>
    </row>
    <row r="2" spans="1:13" ht="15">
      <c r="A2" s="4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6"/>
    </row>
    <row r="3" spans="1:13" ht="15">
      <c r="A3" s="4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46"/>
    </row>
    <row r="4" spans="1:13" ht="15">
      <c r="A4" s="4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46"/>
    </row>
    <row r="5" spans="1:16" ht="15">
      <c r="A5" s="4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46"/>
      <c r="N5" s="21"/>
      <c r="P5" s="21"/>
    </row>
    <row r="6" spans="1:16" ht="18.75">
      <c r="A6" s="45"/>
      <c r="B6" s="26"/>
      <c r="C6" s="76" t="s">
        <v>25</v>
      </c>
      <c r="D6" s="76"/>
      <c r="E6" s="76"/>
      <c r="F6" s="76"/>
      <c r="G6" s="76"/>
      <c r="H6" s="76"/>
      <c r="I6" s="76"/>
      <c r="J6" s="76"/>
      <c r="K6" s="63"/>
      <c r="L6" s="26"/>
      <c r="M6" s="46"/>
      <c r="N6" s="21"/>
      <c r="P6" s="21"/>
    </row>
    <row r="7" spans="1:16" ht="18.75">
      <c r="A7" s="45"/>
      <c r="B7" s="26"/>
      <c r="C7" s="76"/>
      <c r="D7" s="76"/>
      <c r="E7" s="76"/>
      <c r="F7" s="76"/>
      <c r="G7" s="76"/>
      <c r="H7" s="76"/>
      <c r="I7" s="76"/>
      <c r="J7" s="76"/>
      <c r="K7" s="63"/>
      <c r="L7" s="26"/>
      <c r="M7" s="46"/>
      <c r="N7" s="21"/>
      <c r="P7" s="21"/>
    </row>
    <row r="8" spans="1:16" ht="15">
      <c r="A8" s="4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46"/>
      <c r="N8" s="21"/>
      <c r="P8" s="21"/>
    </row>
    <row r="9" spans="1:16" ht="15">
      <c r="A9" s="45"/>
      <c r="B9" s="67" t="s">
        <v>24</v>
      </c>
      <c r="C9" s="67"/>
      <c r="D9" s="67"/>
      <c r="E9" s="67"/>
      <c r="F9" s="67"/>
      <c r="G9" s="60">
        <v>0</v>
      </c>
      <c r="H9" s="40" t="s">
        <v>26</v>
      </c>
      <c r="I9" s="40"/>
      <c r="J9" s="24"/>
      <c r="K9" s="24"/>
      <c r="L9" s="24"/>
      <c r="M9" s="47"/>
      <c r="O9" s="22"/>
      <c r="P9" s="22"/>
    </row>
    <row r="10" spans="1:16" ht="15">
      <c r="A10" s="45"/>
      <c r="B10" s="25"/>
      <c r="C10" s="25"/>
      <c r="D10" s="25"/>
      <c r="E10" s="25"/>
      <c r="F10" s="25"/>
      <c r="G10" s="24"/>
      <c r="H10" s="26"/>
      <c r="I10" s="26"/>
      <c r="J10" s="32"/>
      <c r="K10" s="32"/>
      <c r="L10" s="24"/>
      <c r="M10" s="47"/>
      <c r="O10" s="22"/>
      <c r="P10" s="17"/>
    </row>
    <row r="11" spans="1:15" ht="15">
      <c r="A11" s="45"/>
      <c r="B11" s="67" t="s">
        <v>36</v>
      </c>
      <c r="C11" s="67"/>
      <c r="D11" s="67"/>
      <c r="E11" s="67"/>
      <c r="F11" s="67"/>
      <c r="G11" s="28">
        <f>0.12*G9</f>
        <v>0</v>
      </c>
      <c r="H11" s="40" t="s">
        <v>26</v>
      </c>
      <c r="I11" s="40"/>
      <c r="J11" s="33"/>
      <c r="K11" s="33"/>
      <c r="L11" s="24"/>
      <c r="M11" s="47"/>
      <c r="O11" s="22"/>
    </row>
    <row r="12" spans="1:15" ht="15">
      <c r="A12" s="45"/>
      <c r="B12" s="38"/>
      <c r="C12" s="25"/>
      <c r="D12" s="25"/>
      <c r="E12" s="25"/>
      <c r="F12" s="25"/>
      <c r="G12" s="26"/>
      <c r="H12" s="26"/>
      <c r="I12" s="26"/>
      <c r="J12" s="24"/>
      <c r="K12" s="24"/>
      <c r="L12" s="37"/>
      <c r="M12" s="47"/>
      <c r="O12" s="22"/>
    </row>
    <row r="13" spans="1:15" ht="21" customHeight="1">
      <c r="A13" s="45"/>
      <c r="B13" s="26"/>
      <c r="C13" s="34"/>
      <c r="D13" s="34"/>
      <c r="E13" s="34"/>
      <c r="F13" s="34"/>
      <c r="G13" s="36" t="s">
        <v>37</v>
      </c>
      <c r="H13" s="35"/>
      <c r="I13" s="35"/>
      <c r="J13" s="36"/>
      <c r="K13" s="65"/>
      <c r="L13" s="24"/>
      <c r="M13" s="47"/>
      <c r="N13" s="21"/>
      <c r="O13" s="22"/>
    </row>
    <row r="14" spans="1:15" ht="15" hidden="1">
      <c r="A14" s="45"/>
      <c r="B14" s="27"/>
      <c r="C14" s="27"/>
      <c r="D14" s="27"/>
      <c r="E14" s="27"/>
      <c r="F14" s="27"/>
      <c r="G14" s="26"/>
      <c r="H14" s="26"/>
      <c r="I14" s="26"/>
      <c r="J14" s="27"/>
      <c r="K14" s="27"/>
      <c r="L14" s="24"/>
      <c r="M14" s="47"/>
      <c r="N14" s="21"/>
      <c r="O14" s="22"/>
    </row>
    <row r="15" spans="1:15" ht="15" hidden="1">
      <c r="A15" s="45"/>
      <c r="B15" s="67" t="s">
        <v>0</v>
      </c>
      <c r="C15" s="67"/>
      <c r="D15" s="67"/>
      <c r="E15" s="67"/>
      <c r="F15" s="67"/>
      <c r="G15" s="60">
        <v>0</v>
      </c>
      <c r="H15" s="40" t="s">
        <v>26</v>
      </c>
      <c r="I15" s="40"/>
      <c r="J15" s="24"/>
      <c r="K15" s="24"/>
      <c r="L15" s="24"/>
      <c r="M15" s="47"/>
      <c r="O15" s="22"/>
    </row>
    <row r="16" spans="1:15" ht="15" hidden="1">
      <c r="A16" s="45"/>
      <c r="B16" s="25"/>
      <c r="C16" s="25"/>
      <c r="D16" s="25"/>
      <c r="E16" s="25"/>
      <c r="F16" s="48"/>
      <c r="G16" s="28"/>
      <c r="H16" s="26"/>
      <c r="I16" s="26"/>
      <c r="J16" s="28"/>
      <c r="K16" s="28"/>
      <c r="L16" s="24"/>
      <c r="M16" s="47"/>
      <c r="O16" s="22"/>
    </row>
    <row r="17" spans="1:16" ht="15" hidden="1">
      <c r="A17" s="45"/>
      <c r="B17" s="25"/>
      <c r="C17" s="67" t="s">
        <v>1</v>
      </c>
      <c r="D17" s="67"/>
      <c r="E17" s="67"/>
      <c r="F17" s="67"/>
      <c r="G17" s="61">
        <v>0</v>
      </c>
      <c r="H17" s="40" t="s">
        <v>26</v>
      </c>
      <c r="I17" s="40"/>
      <c r="J17" s="32" t="s">
        <v>23</v>
      </c>
      <c r="K17" s="32"/>
      <c r="L17" s="24"/>
      <c r="M17" s="47"/>
      <c r="O17" s="17"/>
      <c r="P17" s="17"/>
    </row>
    <row r="18" spans="1:16" ht="15" hidden="1">
      <c r="A18" s="45"/>
      <c r="B18" s="25"/>
      <c r="C18" s="25"/>
      <c r="D18" s="25"/>
      <c r="E18" s="25"/>
      <c r="F18" s="25"/>
      <c r="G18" s="24"/>
      <c r="H18" s="26"/>
      <c r="I18" s="26"/>
      <c r="J18" s="32"/>
      <c r="K18" s="32"/>
      <c r="L18" s="24"/>
      <c r="M18" s="47"/>
      <c r="O18" s="17"/>
      <c r="P18" s="17"/>
    </row>
    <row r="19" spans="1:16" ht="15" hidden="1">
      <c r="A19" s="45"/>
      <c r="B19" s="67" t="s">
        <v>13</v>
      </c>
      <c r="C19" s="67"/>
      <c r="D19" s="67"/>
      <c r="E19" s="67"/>
      <c r="F19" s="67"/>
      <c r="G19" s="29">
        <f>$G$17*'Parâmetros IR'!$I$2</f>
        <v>0</v>
      </c>
      <c r="H19" s="26"/>
      <c r="I19" s="26"/>
      <c r="J19" s="32" t="s">
        <v>23</v>
      </c>
      <c r="K19" s="32"/>
      <c r="L19" s="24"/>
      <c r="M19" s="47"/>
      <c r="O19" s="22"/>
      <c r="P19" s="17"/>
    </row>
    <row r="20" spans="1:16" ht="15" hidden="1">
      <c r="A20" s="45"/>
      <c r="B20" s="25"/>
      <c r="C20" s="25"/>
      <c r="D20" s="25"/>
      <c r="E20" s="25"/>
      <c r="F20" s="25"/>
      <c r="G20" s="28"/>
      <c r="H20" s="26"/>
      <c r="I20" s="26"/>
      <c r="J20" s="32"/>
      <c r="K20" s="32"/>
      <c r="L20" s="24"/>
      <c r="M20" s="47"/>
      <c r="O20" s="22"/>
      <c r="P20" s="17"/>
    </row>
    <row r="21" spans="1:16" ht="15" hidden="1">
      <c r="A21" s="45"/>
      <c r="B21" s="67" t="s">
        <v>2</v>
      </c>
      <c r="C21" s="67"/>
      <c r="D21" s="67"/>
      <c r="E21" s="67"/>
      <c r="F21" s="67"/>
      <c r="G21" s="60">
        <v>0</v>
      </c>
      <c r="H21" s="40" t="s">
        <v>26</v>
      </c>
      <c r="I21" s="40"/>
      <c r="J21" s="33">
        <f>(1+$G$17)*'Parâmetros IR'!$I$4</f>
        <v>3561.5</v>
      </c>
      <c r="K21" s="33"/>
      <c r="L21" s="29"/>
      <c r="M21" s="49"/>
      <c r="O21" s="22"/>
      <c r="P21" s="23"/>
    </row>
    <row r="22" spans="1:16" ht="15" hidden="1">
      <c r="A22" s="45"/>
      <c r="B22" s="25"/>
      <c r="C22" s="25"/>
      <c r="D22" s="25"/>
      <c r="E22" s="25"/>
      <c r="F22" s="48"/>
      <c r="G22" s="28"/>
      <c r="H22" s="26"/>
      <c r="I22" s="26"/>
      <c r="J22" s="50"/>
      <c r="K22" s="50"/>
      <c r="L22" s="29"/>
      <c r="M22" s="49"/>
      <c r="O22" s="22"/>
      <c r="P22" s="23"/>
    </row>
    <row r="23" spans="1:16" ht="15" hidden="1">
      <c r="A23" s="45"/>
      <c r="B23" s="67" t="s">
        <v>3</v>
      </c>
      <c r="C23" s="67"/>
      <c r="D23" s="67"/>
      <c r="E23" s="67"/>
      <c r="F23" s="67"/>
      <c r="G23" s="60">
        <v>0</v>
      </c>
      <c r="H23" s="40" t="s">
        <v>26</v>
      </c>
      <c r="I23" s="40"/>
      <c r="J23" s="32" t="s">
        <v>23</v>
      </c>
      <c r="K23" s="32"/>
      <c r="L23" s="24"/>
      <c r="M23" s="47"/>
      <c r="O23" s="22"/>
      <c r="P23" s="17"/>
    </row>
    <row r="24" spans="1:16" ht="15" hidden="1">
      <c r="A24" s="45"/>
      <c r="B24" s="25"/>
      <c r="C24" s="25"/>
      <c r="D24" s="25"/>
      <c r="E24" s="25"/>
      <c r="F24" s="25"/>
      <c r="G24" s="24"/>
      <c r="H24" s="26"/>
      <c r="I24" s="26"/>
      <c r="J24" s="32"/>
      <c r="K24" s="32"/>
      <c r="L24" s="24"/>
      <c r="M24" s="47"/>
      <c r="O24" s="22"/>
      <c r="P24" s="17"/>
    </row>
    <row r="25" spans="1:16" ht="15" hidden="1">
      <c r="A25" s="45"/>
      <c r="B25" s="67" t="s">
        <v>4</v>
      </c>
      <c r="C25" s="67"/>
      <c r="D25" s="67"/>
      <c r="E25" s="67"/>
      <c r="F25" s="67"/>
      <c r="G25" s="60">
        <v>0</v>
      </c>
      <c r="H25" s="40" t="s">
        <v>26</v>
      </c>
      <c r="I25" s="40"/>
      <c r="J25" s="32" t="s">
        <v>23</v>
      </c>
      <c r="K25" s="32"/>
      <c r="L25" s="24"/>
      <c r="M25" s="47"/>
      <c r="O25" s="22"/>
      <c r="P25" s="17"/>
    </row>
    <row r="26" spans="1:16" ht="15">
      <c r="A26" s="45"/>
      <c r="B26" s="25"/>
      <c r="C26" s="25"/>
      <c r="D26" s="25"/>
      <c r="E26" s="25"/>
      <c r="F26" s="25"/>
      <c r="G26" s="24"/>
      <c r="H26" s="26"/>
      <c r="I26" s="26"/>
      <c r="J26" s="32"/>
      <c r="K26" s="32"/>
      <c r="L26" s="24"/>
      <c r="M26" s="47"/>
      <c r="O26" s="22"/>
      <c r="P26" s="17"/>
    </row>
    <row r="27" spans="1:16" ht="15">
      <c r="A27" s="45"/>
      <c r="B27" s="25"/>
      <c r="C27" s="25"/>
      <c r="D27" s="25"/>
      <c r="E27" s="25"/>
      <c r="F27" s="25"/>
      <c r="G27" s="24" t="s">
        <v>31</v>
      </c>
      <c r="H27" s="26"/>
      <c r="I27" s="26"/>
      <c r="J27" s="24" t="s">
        <v>32</v>
      </c>
      <c r="K27" s="24"/>
      <c r="L27" s="24"/>
      <c r="M27" s="47"/>
      <c r="O27" s="22"/>
      <c r="P27" s="17"/>
    </row>
    <row r="28" spans="1:16" ht="15">
      <c r="A28" s="45"/>
      <c r="B28" s="26"/>
      <c r="C28" s="26"/>
      <c r="D28" s="26"/>
      <c r="E28" s="26"/>
      <c r="F28" s="25" t="s">
        <v>33</v>
      </c>
      <c r="G28" s="60">
        <v>0</v>
      </c>
      <c r="H28" s="40" t="s">
        <v>26</v>
      </c>
      <c r="I28" s="40"/>
      <c r="J28" s="60">
        <v>0</v>
      </c>
      <c r="K28" s="40" t="s">
        <v>26</v>
      </c>
      <c r="L28" s="29"/>
      <c r="M28" s="49"/>
      <c r="O28" s="22"/>
      <c r="P28" s="23"/>
    </row>
    <row r="29" spans="1:16" ht="15">
      <c r="A29" s="45"/>
      <c r="B29" s="25"/>
      <c r="C29" s="25"/>
      <c r="D29" s="25"/>
      <c r="E29" s="25"/>
      <c r="F29" s="25"/>
      <c r="G29" s="24"/>
      <c r="H29" s="26"/>
      <c r="I29" s="26"/>
      <c r="J29" s="32"/>
      <c r="K29" s="32"/>
      <c r="L29" s="24"/>
      <c r="M29" s="47"/>
      <c r="O29" s="22"/>
      <c r="P29" s="17"/>
    </row>
    <row r="30" spans="1:16" ht="15">
      <c r="A30" s="45"/>
      <c r="B30" s="67" t="s">
        <v>34</v>
      </c>
      <c r="C30" s="67"/>
      <c r="D30" s="67"/>
      <c r="E30" s="67"/>
      <c r="F30" s="67"/>
      <c r="G30" s="60">
        <v>0</v>
      </c>
      <c r="H30" s="40" t="s">
        <v>26</v>
      </c>
      <c r="I30" s="40"/>
      <c r="J30" s="33"/>
      <c r="K30" s="33"/>
      <c r="L30" s="29"/>
      <c r="M30" s="49"/>
      <c r="O30" s="22"/>
      <c r="P30" s="23"/>
    </row>
    <row r="31" spans="1:15" ht="15">
      <c r="A31" s="45"/>
      <c r="B31" s="67"/>
      <c r="C31" s="67"/>
      <c r="D31" s="67"/>
      <c r="E31" s="67"/>
      <c r="F31" s="67"/>
      <c r="G31" s="26"/>
      <c r="H31" s="26"/>
      <c r="I31" s="26"/>
      <c r="J31" s="24"/>
      <c r="K31" s="24"/>
      <c r="L31" s="24"/>
      <c r="M31" s="47"/>
      <c r="O31" s="22"/>
    </row>
    <row r="32" spans="1:15" ht="15">
      <c r="A32" s="45"/>
      <c r="B32" s="67" t="s">
        <v>36</v>
      </c>
      <c r="C32" s="67"/>
      <c r="D32" s="67"/>
      <c r="E32" s="67"/>
      <c r="F32" s="67"/>
      <c r="G32" s="28">
        <f>0.12*G9</f>
        <v>0</v>
      </c>
      <c r="H32" s="40" t="s">
        <v>26</v>
      </c>
      <c r="I32" s="40"/>
      <c r="J32" s="33"/>
      <c r="K32" s="33"/>
      <c r="L32" s="24"/>
      <c r="M32" s="47"/>
      <c r="O32" s="22"/>
    </row>
    <row r="33" spans="1:15" ht="15">
      <c r="A33" s="45"/>
      <c r="B33" s="26"/>
      <c r="C33" s="26"/>
      <c r="D33" s="26"/>
      <c r="E33" s="26"/>
      <c r="F33" s="25" t="s">
        <v>35</v>
      </c>
      <c r="G33" s="30">
        <f>MAX((G28-J28)+G30,0)</f>
        <v>0</v>
      </c>
      <c r="H33" s="40" t="s">
        <v>26</v>
      </c>
      <c r="I33" s="40"/>
      <c r="J33" s="24"/>
      <c r="K33" s="24"/>
      <c r="L33" s="24"/>
      <c r="M33" s="47"/>
      <c r="O33" s="22"/>
    </row>
    <row r="34" spans="1:15" ht="15.75">
      <c r="A34" s="45"/>
      <c r="B34" s="93" t="s">
        <v>40</v>
      </c>
      <c r="C34" s="93"/>
      <c r="D34" s="93"/>
      <c r="E34" s="93"/>
      <c r="F34" s="93"/>
      <c r="G34" s="94">
        <f>0.12*G9-(G28-J28)-G30</f>
        <v>0</v>
      </c>
      <c r="H34" s="40" t="s">
        <v>26</v>
      </c>
      <c r="I34" s="40"/>
      <c r="J34" s="33"/>
      <c r="K34" s="33"/>
      <c r="L34" s="24"/>
      <c r="M34" s="47"/>
      <c r="O34" s="22"/>
    </row>
    <row r="35" spans="1:15" ht="15">
      <c r="A35" s="45"/>
      <c r="B35" s="38"/>
      <c r="C35" s="38"/>
      <c r="D35" s="38"/>
      <c r="E35" s="38"/>
      <c r="F35" s="38"/>
      <c r="G35" s="39"/>
      <c r="H35" s="39"/>
      <c r="I35" s="39"/>
      <c r="J35" s="37"/>
      <c r="K35" s="37"/>
      <c r="L35" s="37"/>
      <c r="M35" s="47"/>
      <c r="O35" s="22"/>
    </row>
    <row r="36" spans="1:15" ht="15" customHeight="1">
      <c r="A36" s="45"/>
      <c r="B36" s="67"/>
      <c r="C36" s="67"/>
      <c r="D36" s="67"/>
      <c r="E36" s="67"/>
      <c r="F36" s="67"/>
      <c r="G36" s="28"/>
      <c r="H36" s="26"/>
      <c r="I36" s="26"/>
      <c r="J36" s="24"/>
      <c r="K36" s="24"/>
      <c r="L36" s="24"/>
      <c r="M36" s="47"/>
      <c r="N36" s="21"/>
      <c r="O36" s="22"/>
    </row>
    <row r="37" spans="1:15" ht="15" hidden="1">
      <c r="A37" s="45"/>
      <c r="B37" s="67" t="s">
        <v>5</v>
      </c>
      <c r="C37" s="67"/>
      <c r="D37" s="67"/>
      <c r="E37" s="67"/>
      <c r="F37" s="67"/>
      <c r="G37" s="60"/>
      <c r="H37" s="40" t="s">
        <v>26</v>
      </c>
      <c r="I37" s="40"/>
      <c r="J37" s="24"/>
      <c r="K37" s="24"/>
      <c r="L37" s="24"/>
      <c r="M37" s="47"/>
      <c r="N37" s="21"/>
      <c r="O37" s="22"/>
    </row>
    <row r="38" spans="1:15" ht="15" hidden="1">
      <c r="A38" s="45"/>
      <c r="B38" s="68" t="str">
        <f>IF((G36-G37)&gt;=0,"Imposto à Pagar:","Imposto a Restituir:")</f>
        <v>Imposto à Pagar:</v>
      </c>
      <c r="C38" s="68"/>
      <c r="D38" s="68"/>
      <c r="E38" s="68"/>
      <c r="F38" s="68"/>
      <c r="G38" s="31">
        <f>ABS(G36-G37)</f>
        <v>0</v>
      </c>
      <c r="H38" s="26"/>
      <c r="I38" s="26"/>
      <c r="J38" s="24"/>
      <c r="K38" s="24"/>
      <c r="L38" s="24"/>
      <c r="M38" s="47"/>
      <c r="N38" s="21"/>
      <c r="O38" s="22"/>
    </row>
    <row r="39" spans="1:15" ht="15" customHeight="1">
      <c r="A39" s="45"/>
      <c r="B39" s="68" t="s">
        <v>38</v>
      </c>
      <c r="C39" s="68"/>
      <c r="D39" s="68"/>
      <c r="E39" s="68"/>
      <c r="F39" s="68"/>
      <c r="G39" s="60"/>
      <c r="H39" s="40" t="s">
        <v>26</v>
      </c>
      <c r="I39" s="40"/>
      <c r="J39" s="92"/>
      <c r="K39" s="64"/>
      <c r="L39" s="24"/>
      <c r="M39" s="47"/>
      <c r="N39" s="21"/>
      <c r="O39" s="22"/>
    </row>
    <row r="40" spans="1:15" ht="20.1" customHeight="1">
      <c r="A40" s="45"/>
      <c r="B40" s="62"/>
      <c r="C40" s="62"/>
      <c r="D40" s="62"/>
      <c r="E40" s="62"/>
      <c r="F40" s="62" t="s">
        <v>39</v>
      </c>
      <c r="G40" s="66" t="str">
        <f>_xlfn.IFERROR(MAX((G39+G33)/G9,0),"")</f>
        <v/>
      </c>
      <c r="H40" s="40" t="s">
        <v>26</v>
      </c>
      <c r="I40" s="40"/>
      <c r="J40" s="64"/>
      <c r="K40" s="64"/>
      <c r="L40" s="24"/>
      <c r="M40" s="47"/>
      <c r="N40" s="21"/>
      <c r="O40" s="22"/>
    </row>
    <row r="41" spans="1:15" ht="20.1" customHeight="1">
      <c r="A41" s="45"/>
      <c r="B41" s="62"/>
      <c r="C41" s="62"/>
      <c r="D41" s="62"/>
      <c r="E41" s="62"/>
      <c r="F41" s="62" t="str">
        <f>IF(J28&lt;&gt;0,"Dedução por ser Participante Patrocinado:","")</f>
        <v/>
      </c>
      <c r="G41" s="66" t="str">
        <f>IF(J28&lt;&gt;0,_xlfn.IFERROR(J28/G9,0),"")</f>
        <v/>
      </c>
      <c r="H41" s="40"/>
      <c r="I41" s="40"/>
      <c r="J41" s="64"/>
      <c r="K41" s="64"/>
      <c r="L41" s="24"/>
      <c r="M41" s="47"/>
      <c r="N41" s="21"/>
      <c r="O41" s="22"/>
    </row>
    <row r="42" spans="1:16" ht="15">
      <c r="A42" s="51"/>
      <c r="B42" s="42"/>
      <c r="C42" s="42"/>
      <c r="D42" s="42"/>
      <c r="E42" s="42"/>
      <c r="F42" s="42"/>
      <c r="G42" s="42"/>
      <c r="H42" s="39"/>
      <c r="I42" s="39"/>
      <c r="J42" s="42"/>
      <c r="K42" s="42"/>
      <c r="L42" s="42"/>
      <c r="M42" s="52"/>
      <c r="N42" s="21"/>
      <c r="O42" s="22"/>
      <c r="P42" s="22"/>
    </row>
    <row r="43" spans="1:16" ht="15">
      <c r="A43" s="53"/>
      <c r="B43" s="41"/>
      <c r="C43" s="41"/>
      <c r="D43" s="41"/>
      <c r="E43" s="41"/>
      <c r="F43" s="41"/>
      <c r="G43" s="41"/>
      <c r="H43" s="41"/>
      <c r="I43" s="41"/>
      <c r="J43" s="24"/>
      <c r="K43" s="24"/>
      <c r="L43" s="29"/>
      <c r="M43" s="54"/>
      <c r="N43" s="21"/>
      <c r="O43" s="22"/>
      <c r="P43" s="22"/>
    </row>
    <row r="44" spans="1:15" ht="15" customHeight="1">
      <c r="A44" s="53"/>
      <c r="B44" s="41"/>
      <c r="C44" s="86" t="s">
        <v>30</v>
      </c>
      <c r="D44" s="87"/>
      <c r="E44" s="87"/>
      <c r="F44" s="87"/>
      <c r="G44" s="87"/>
      <c r="H44" s="87"/>
      <c r="I44" s="87"/>
      <c r="J44" s="88"/>
      <c r="K44" s="29"/>
      <c r="L44" s="29"/>
      <c r="M44" s="54"/>
      <c r="N44" s="21"/>
      <c r="O44" s="22"/>
    </row>
    <row r="45" spans="1:15" ht="15">
      <c r="A45" s="53"/>
      <c r="B45" s="41"/>
      <c r="C45" s="89"/>
      <c r="D45" s="81"/>
      <c r="E45" s="81"/>
      <c r="F45" s="81"/>
      <c r="G45" s="81"/>
      <c r="H45" s="81"/>
      <c r="I45" s="81"/>
      <c r="J45" s="82"/>
      <c r="K45" s="29"/>
      <c r="L45" s="29"/>
      <c r="M45" s="54"/>
      <c r="N45" s="21"/>
      <c r="O45" s="22"/>
    </row>
    <row r="46" spans="1:15" ht="15">
      <c r="A46" s="53"/>
      <c r="B46" s="41"/>
      <c r="C46" s="89"/>
      <c r="D46" s="81"/>
      <c r="E46" s="81"/>
      <c r="F46" s="81"/>
      <c r="G46" s="81"/>
      <c r="H46" s="81"/>
      <c r="I46" s="81"/>
      <c r="J46" s="82"/>
      <c r="K46" s="29"/>
      <c r="L46" s="29"/>
      <c r="M46" s="54"/>
      <c r="N46" s="21"/>
      <c r="O46" s="22"/>
    </row>
    <row r="47" spans="1:15" ht="15">
      <c r="A47" s="53"/>
      <c r="B47" s="41"/>
      <c r="C47" s="89"/>
      <c r="D47" s="81"/>
      <c r="E47" s="81"/>
      <c r="F47" s="81"/>
      <c r="G47" s="81"/>
      <c r="H47" s="81"/>
      <c r="I47" s="81"/>
      <c r="J47" s="82"/>
      <c r="K47" s="29"/>
      <c r="L47" s="29"/>
      <c r="M47" s="54"/>
      <c r="N47" s="21"/>
      <c r="O47" s="22"/>
    </row>
    <row r="48" spans="1:15" ht="98.25" customHeight="1">
      <c r="A48" s="53"/>
      <c r="B48" s="41"/>
      <c r="C48" s="80" t="s">
        <v>41</v>
      </c>
      <c r="D48" s="81"/>
      <c r="E48" s="81"/>
      <c r="F48" s="81"/>
      <c r="G48" s="81"/>
      <c r="H48" s="81"/>
      <c r="I48" s="81"/>
      <c r="J48" s="82"/>
      <c r="K48" s="29"/>
      <c r="L48" s="29"/>
      <c r="M48" s="54"/>
      <c r="N48" s="21"/>
      <c r="O48" s="22"/>
    </row>
    <row r="49" spans="1:16" ht="107.25" customHeight="1">
      <c r="A49" s="53"/>
      <c r="B49" s="41"/>
      <c r="C49" s="83"/>
      <c r="D49" s="84"/>
      <c r="E49" s="84"/>
      <c r="F49" s="84"/>
      <c r="G49" s="84"/>
      <c r="H49" s="84"/>
      <c r="I49" s="84"/>
      <c r="J49" s="85"/>
      <c r="K49" s="29"/>
      <c r="L49" s="29"/>
      <c r="M49" s="54"/>
      <c r="N49" s="21"/>
      <c r="O49" s="22"/>
      <c r="P49" s="22"/>
    </row>
    <row r="50" spans="1:15" ht="15">
      <c r="A50" s="53"/>
      <c r="B50" s="41"/>
      <c r="C50" s="41"/>
      <c r="D50" s="41"/>
      <c r="E50" s="41"/>
      <c r="F50" s="41"/>
      <c r="G50" s="41"/>
      <c r="H50" s="41"/>
      <c r="I50" s="41"/>
      <c r="J50" s="41"/>
      <c r="K50" s="29"/>
      <c r="L50" s="29"/>
      <c r="M50" s="54"/>
      <c r="N50" s="21"/>
      <c r="O50" s="22"/>
    </row>
    <row r="51" spans="1:15" ht="15" customHeight="1">
      <c r="A51" s="53"/>
      <c r="B51" s="41"/>
      <c r="C51" s="72" t="s">
        <v>27</v>
      </c>
      <c r="D51" s="73"/>
      <c r="E51" s="73"/>
      <c r="F51" s="73"/>
      <c r="G51" s="73"/>
      <c r="H51" s="77" t="s">
        <v>28</v>
      </c>
      <c r="I51" s="78"/>
      <c r="J51" s="79"/>
      <c r="K51" s="29"/>
      <c r="L51" s="29"/>
      <c r="M51" s="54"/>
      <c r="N51" s="21"/>
      <c r="O51" s="22"/>
    </row>
    <row r="52" spans="1:15" ht="15">
      <c r="A52" s="53"/>
      <c r="B52" s="41"/>
      <c r="C52" s="74"/>
      <c r="D52" s="75"/>
      <c r="E52" s="75"/>
      <c r="F52" s="75"/>
      <c r="G52" s="75"/>
      <c r="H52" s="69" t="s">
        <v>29</v>
      </c>
      <c r="I52" s="70"/>
      <c r="J52" s="71"/>
      <c r="K52" s="29"/>
      <c r="L52" s="29"/>
      <c r="M52" s="54"/>
      <c r="N52" s="21"/>
      <c r="O52" s="22"/>
    </row>
    <row r="53" spans="1:15" ht="15">
      <c r="A53" s="5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56"/>
      <c r="N53" s="21"/>
      <c r="O53" s="22"/>
    </row>
    <row r="54" spans="1:15" ht="15">
      <c r="A54" s="5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56"/>
      <c r="N54" s="21"/>
      <c r="O54" s="22"/>
    </row>
    <row r="55" spans="1:15" ht="15" hidden="1">
      <c r="A55" s="5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56"/>
      <c r="N55" s="21"/>
      <c r="O55" s="22"/>
    </row>
    <row r="56" spans="1:15" ht="15" hidden="1">
      <c r="A56" s="5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56"/>
      <c r="N56" s="21"/>
      <c r="O56" s="22"/>
    </row>
    <row r="57" spans="1:15" ht="15" hidden="1">
      <c r="A57" s="5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56"/>
      <c r="O57" s="22"/>
    </row>
    <row r="58" spans="1:13" ht="15" hidden="1">
      <c r="A58" s="5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56"/>
    </row>
    <row r="59" spans="1:13" ht="15" hidden="1">
      <c r="A59" s="5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56"/>
    </row>
    <row r="60" spans="1:13" ht="15" hidden="1">
      <c r="A60" s="5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56"/>
    </row>
    <row r="61" spans="1:13" ht="15" hidden="1">
      <c r="A61" s="5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56"/>
    </row>
    <row r="62" spans="1:13" ht="15">
      <c r="A62" s="5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56"/>
    </row>
    <row r="63" spans="1:13" ht="15">
      <c r="A63" s="5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56"/>
    </row>
    <row r="64" spans="1:13" ht="1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9"/>
    </row>
  </sheetData>
  <sheetProtection algorithmName="SHA-512" hashValue="5nIO3JZx/rdlp0MeycTK9KS+a0ksGBJx7AeIrKdDygHuJPwtevhx8ouczHS3CC5JY/cUj2OPkBVuYuHJ6Q0PXg==" saltValue="hvPQtCetAOu4a2M4PcLyZw==" spinCount="100000" sheet="1" objects="1" scenarios="1"/>
  <mergeCells count="22">
    <mergeCell ref="C6:J7"/>
    <mergeCell ref="B25:F25"/>
    <mergeCell ref="B15:F15"/>
    <mergeCell ref="C17:F17"/>
    <mergeCell ref="H51:J51"/>
    <mergeCell ref="C48:J49"/>
    <mergeCell ref="C44:J47"/>
    <mergeCell ref="B9:F9"/>
    <mergeCell ref="B19:F19"/>
    <mergeCell ref="B21:F21"/>
    <mergeCell ref="B36:F36"/>
    <mergeCell ref="B39:F39"/>
    <mergeCell ref="B11:F11"/>
    <mergeCell ref="H52:J52"/>
    <mergeCell ref="C51:G52"/>
    <mergeCell ref="B23:F23"/>
    <mergeCell ref="B37:F37"/>
    <mergeCell ref="B30:F30"/>
    <mergeCell ref="B31:F31"/>
    <mergeCell ref="B32:F32"/>
    <mergeCell ref="B34:F34"/>
    <mergeCell ref="B38:F38"/>
  </mergeCells>
  <conditionalFormatting sqref="G9 G15 G17 G21 G23 G25 G30 G37">
    <cfRule type="cellIs" priority="11" dxfId="6" operator="equal">
      <formula>0</formula>
    </cfRule>
  </conditionalFormatting>
  <conditionalFormatting sqref="G28">
    <cfRule type="cellIs" priority="7" dxfId="6" operator="equal">
      <formula>0</formula>
    </cfRule>
  </conditionalFormatting>
  <conditionalFormatting sqref="G38">
    <cfRule type="expression" priority="16" dxfId="10">
      <formula>$G$36&lt;$G$37</formula>
    </cfRule>
    <cfRule type="expression" priority="17" dxfId="0">
      <formula>$G$36&gt;$G$37</formula>
    </cfRule>
  </conditionalFormatting>
  <conditionalFormatting sqref="G39">
    <cfRule type="cellIs" priority="1" dxfId="6" operator="equal">
      <formula>0</formula>
    </cfRule>
  </conditionalFormatting>
  <conditionalFormatting sqref="G40:G41">
    <cfRule type="expression" priority="2" dxfId="0">
      <formula>$G$30&gt;$J$30</formula>
    </cfRule>
  </conditionalFormatting>
  <conditionalFormatting sqref="J28">
    <cfRule type="cellIs" priority="6" dxfId="6" operator="equal">
      <formula>0</formula>
    </cfRule>
  </conditionalFormatting>
  <conditionalFormatting sqref="J11:K11">
    <cfRule type="expression" priority="3" dxfId="0">
      <formula>$G$30&gt;$J$30</formula>
    </cfRule>
  </conditionalFormatting>
  <conditionalFormatting sqref="J21:K21">
    <cfRule type="expression" priority="13" dxfId="0">
      <formula>$G$21&gt;$J$21</formula>
    </cfRule>
  </conditionalFormatting>
  <conditionalFormatting sqref="J30:K30">
    <cfRule type="expression" priority="12" dxfId="0">
      <formula>$G$30&gt;$J$30</formula>
    </cfRule>
  </conditionalFormatting>
  <conditionalFormatting sqref="J32:K32">
    <cfRule type="expression" priority="4" dxfId="0">
      <formula>$G$30&gt;$J$30</formula>
    </cfRule>
  </conditionalFormatting>
  <conditionalFormatting sqref="J34:K34">
    <cfRule type="expression" priority="5" dxfId="0">
      <formula>$G$30&gt;$J$30</formula>
    </cfRule>
  </conditionalFormatting>
  <conditionalFormatting sqref="J39:K41">
    <cfRule type="expression" priority="10" dxfId="0">
      <formula>$G$30&gt;$J$30</formula>
    </cfRule>
  </conditionalFormatting>
  <dataValidations count="9">
    <dataValidation errorStyle="warning" allowBlank="1" showInputMessage="1" showErrorMessage="1" errorTitle="a" error="a" sqref="S13:S14"/>
    <dataValidation type="custom" allowBlank="1" showInputMessage="1" showErrorMessage="1" errorTitle="a" error="a" sqref="R12">
      <formula1>G21&gt;J21</formula1>
    </dataValidation>
    <dataValidation type="custom" allowBlank="1" showInputMessage="1" showErrorMessage="1" errorTitle="ATENÇÃO" error="Digite valor inferior ao Limite de Dedução." sqref="G21">
      <formula1>G21&lt;=J21</formula1>
    </dataValidation>
    <dataValidation type="decimal" allowBlank="1" showInputMessage="1" showErrorMessage="1" errorTitle="ATENÇÃO" error="Digite valor inferior ao Limite de Dedução." sqref="G28 G30">
      <formula1>0</formula1>
      <formula2>100000000</formula2>
    </dataValidation>
    <dataValidation type="custom" allowBlank="1" showInputMessage="1" showErrorMessage="1" errorTitle="ATENÇÃO" error="Digite valor inferior à Dedução disponível." sqref="G40:G41">
      <formula1>G40&lt;=G35</formula1>
    </dataValidation>
    <dataValidation type="custom" allowBlank="1" showInputMessage="1" showErrorMessage="1" errorTitle="aa" error="aaa" sqref="G22">
      <formula1>G22&gt;J22</formula1>
    </dataValidation>
    <dataValidation type="custom" allowBlank="1" showInputMessage="1" showErrorMessage="1" errorTitle="aa" error="aaa" sqref="H22:I22">
      <formula1>H22&gt;L22</formula1>
    </dataValidation>
    <dataValidation type="decimal" allowBlank="1" showInputMessage="1" showErrorMessage="1" sqref="J28 G9">
      <formula1>0</formula1>
      <formula2>100000000</formula2>
    </dataValidation>
    <dataValidation type="decimal" allowBlank="1" showInputMessage="1" showErrorMessage="1" errorTitle="ATENÇÃO" error="Digite valor inferior à Dedução disponível." sqref="G39">
      <formula1>0</formula1>
      <formula2>100000000</formula2>
    </dataValidation>
  </dataValidations>
  <hyperlinks>
    <hyperlink ref="H51" r:id="rId1" display="http://www.scprev.com.br/"/>
  </hyperlinks>
  <printOptions/>
  <pageMargins left="0.7" right="0.7" top="0.75" bottom="0.75" header="0.3" footer="0.3"/>
  <pageSetup fitToHeight="1" fitToWidth="1" horizontalDpi="600" verticalDpi="600" orientation="portrait" paperSize="9" scale="92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workbookViewId="0" topLeftCell="A1">
      <selection activeCell="B12" sqref="B12"/>
    </sheetView>
  </sheetViews>
  <sheetFormatPr defaultColWidth="9.140625" defaultRowHeight="15"/>
  <cols>
    <col min="2" max="2" width="13.28125" style="0" bestFit="1" customWidth="1"/>
    <col min="3" max="3" width="3.8515625" style="0" bestFit="1" customWidth="1"/>
    <col min="4" max="4" width="13.28125" style="0" bestFit="1" customWidth="1"/>
    <col min="5" max="5" width="11.8515625" style="0" bestFit="1" customWidth="1"/>
    <col min="6" max="6" width="16.28125" style="0" bestFit="1" customWidth="1"/>
    <col min="8" max="8" width="14.8515625" style="0" customWidth="1"/>
    <col min="9" max="9" width="22.00390625" style="0" bestFit="1" customWidth="1"/>
    <col min="14" max="14" width="11.57421875" style="0" bestFit="1" customWidth="1"/>
  </cols>
  <sheetData>
    <row r="1" spans="1:9" ht="15">
      <c r="A1" s="90" t="s">
        <v>6</v>
      </c>
      <c r="B1" s="90"/>
      <c r="C1" s="90"/>
      <c r="D1" s="90"/>
      <c r="E1" s="1" t="s">
        <v>7</v>
      </c>
      <c r="F1" s="1" t="s">
        <v>8</v>
      </c>
      <c r="I1" s="1" t="s">
        <v>14</v>
      </c>
    </row>
    <row r="2" spans="1:9" ht="15">
      <c r="A2" s="2" t="s">
        <v>9</v>
      </c>
      <c r="B2" s="3">
        <v>2112</v>
      </c>
      <c r="C2" s="4"/>
      <c r="D2" s="3"/>
      <c r="E2" s="5">
        <v>0</v>
      </c>
      <c r="F2" s="6">
        <v>0</v>
      </c>
      <c r="I2" s="18">
        <v>2275.08</v>
      </c>
    </row>
    <row r="3" spans="1:9" ht="15" customHeight="1">
      <c r="A3" s="7" t="s">
        <v>10</v>
      </c>
      <c r="B3" s="8">
        <v>2112.01</v>
      </c>
      <c r="C3" s="9" t="s">
        <v>11</v>
      </c>
      <c r="D3" s="8">
        <v>2826.65</v>
      </c>
      <c r="E3" s="10">
        <v>0.075</v>
      </c>
      <c r="F3" s="11">
        <v>142.8</v>
      </c>
      <c r="I3" s="1" t="s">
        <v>15</v>
      </c>
    </row>
    <row r="4" spans="1:14" ht="15" customHeight="1">
      <c r="A4" s="7" t="s">
        <v>10</v>
      </c>
      <c r="B4" s="8">
        <v>2826.66</v>
      </c>
      <c r="C4" s="9" t="s">
        <v>11</v>
      </c>
      <c r="D4" s="8">
        <v>3751.05</v>
      </c>
      <c r="E4" s="10">
        <v>0.15</v>
      </c>
      <c r="F4" s="11">
        <v>354.8</v>
      </c>
      <c r="I4" s="18">
        <v>3561.5</v>
      </c>
      <c r="J4" s="91" t="s">
        <v>16</v>
      </c>
      <c r="K4" s="91"/>
      <c r="L4" s="91"/>
      <c r="M4" s="91"/>
      <c r="N4" s="91"/>
    </row>
    <row r="5" spans="1:14" ht="15">
      <c r="A5" s="7" t="s">
        <v>10</v>
      </c>
      <c r="B5" s="8">
        <v>3751.06</v>
      </c>
      <c r="C5" s="9" t="s">
        <v>11</v>
      </c>
      <c r="D5" s="8">
        <v>4664.68</v>
      </c>
      <c r="E5" s="10">
        <v>0.225</v>
      </c>
      <c r="F5" s="11">
        <v>636.13</v>
      </c>
      <c r="J5" s="91"/>
      <c r="K5" s="91"/>
      <c r="L5" s="91"/>
      <c r="M5" s="91"/>
      <c r="N5" s="91"/>
    </row>
    <row r="6" spans="1:14" ht="15">
      <c r="A6" s="12" t="s">
        <v>12</v>
      </c>
      <c r="B6" s="13">
        <v>4664.68</v>
      </c>
      <c r="C6" s="14"/>
      <c r="D6" s="13"/>
      <c r="E6" s="15">
        <v>0.275</v>
      </c>
      <c r="F6" s="16">
        <v>869.36</v>
      </c>
      <c r="J6" s="91"/>
      <c r="K6" s="91"/>
      <c r="L6" s="91"/>
      <c r="M6" s="91"/>
      <c r="N6" s="91"/>
    </row>
    <row r="7" spans="9:14" ht="15">
      <c r="I7" s="1" t="s">
        <v>17</v>
      </c>
      <c r="J7" s="20"/>
      <c r="K7" s="20"/>
      <c r="L7" s="20"/>
      <c r="M7" s="20"/>
      <c r="N7" s="20"/>
    </row>
    <row r="8" spans="9:10" ht="15">
      <c r="I8" s="19">
        <v>0.06</v>
      </c>
      <c r="J8" t="s">
        <v>18</v>
      </c>
    </row>
    <row r="9" spans="1:9" ht="15">
      <c r="A9" s="90" t="s">
        <v>6</v>
      </c>
      <c r="B9" s="90"/>
      <c r="C9" s="90"/>
      <c r="D9" s="90"/>
      <c r="E9" s="1" t="s">
        <v>7</v>
      </c>
      <c r="F9" s="1" t="s">
        <v>8</v>
      </c>
      <c r="I9" s="1" t="s">
        <v>19</v>
      </c>
    </row>
    <row r="10" spans="1:10" ht="15">
      <c r="A10" s="2" t="s">
        <v>9</v>
      </c>
      <c r="B10" s="3">
        <v>0</v>
      </c>
      <c r="C10" s="4"/>
      <c r="D10" s="8">
        <v>24511.92</v>
      </c>
      <c r="E10" s="5">
        <v>0</v>
      </c>
      <c r="F10" s="6">
        <v>0</v>
      </c>
      <c r="I10" s="19">
        <v>0.01</v>
      </c>
      <c r="J10" t="s">
        <v>18</v>
      </c>
    </row>
    <row r="11" spans="1:9" ht="15">
      <c r="A11" s="7" t="s">
        <v>10</v>
      </c>
      <c r="B11" s="8">
        <v>24511.93</v>
      </c>
      <c r="C11" s="9" t="s">
        <v>11</v>
      </c>
      <c r="D11" s="8">
        <v>33919.8</v>
      </c>
      <c r="E11" s="10">
        <v>0.075</v>
      </c>
      <c r="F11" s="11">
        <v>1713.58</v>
      </c>
      <c r="I11" s="1" t="s">
        <v>20</v>
      </c>
    </row>
    <row r="12" spans="1:10" ht="15">
      <c r="A12" s="7" t="s">
        <v>10</v>
      </c>
      <c r="B12" s="8">
        <v>33919.81</v>
      </c>
      <c r="C12" s="9" t="s">
        <v>11</v>
      </c>
      <c r="D12" s="8">
        <v>45012.6</v>
      </c>
      <c r="E12" s="10">
        <v>0.15</v>
      </c>
      <c r="F12" s="11">
        <v>4257.57</v>
      </c>
      <c r="I12" s="19">
        <v>0.01</v>
      </c>
      <c r="J12" t="s">
        <v>18</v>
      </c>
    </row>
    <row r="13" spans="1:9" ht="15">
      <c r="A13" s="7" t="s">
        <v>10</v>
      </c>
      <c r="B13" s="8">
        <v>45012.61</v>
      </c>
      <c r="C13" s="9" t="s">
        <v>11</v>
      </c>
      <c r="D13" s="8">
        <v>55976.16</v>
      </c>
      <c r="E13" s="10">
        <v>0.225</v>
      </c>
      <c r="F13" s="11">
        <v>7633.51</v>
      </c>
      <c r="I13" s="1" t="s">
        <v>21</v>
      </c>
    </row>
    <row r="14" spans="1:10" ht="15">
      <c r="A14" s="12" t="s">
        <v>12</v>
      </c>
      <c r="B14" s="13">
        <v>55976.16</v>
      </c>
      <c r="C14" s="14"/>
      <c r="D14" s="13"/>
      <c r="E14" s="15">
        <v>0.275</v>
      </c>
      <c r="F14" s="16">
        <v>10432.32</v>
      </c>
      <c r="I14" s="18">
        <v>1093.77</v>
      </c>
      <c r="J14" t="s">
        <v>22</v>
      </c>
    </row>
  </sheetData>
  <mergeCells count="3">
    <mergeCell ref="A1:D1"/>
    <mergeCell ref="A9:D9"/>
    <mergeCell ref="J4:N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SCPREV</dc:creator>
  <cp:keywords/>
  <dc:description/>
  <cp:lastModifiedBy>SCPREV SCPREV</cp:lastModifiedBy>
  <cp:lastPrinted>2022-12-06T18:58:09Z</cp:lastPrinted>
  <dcterms:created xsi:type="dcterms:W3CDTF">2017-10-26T14:54:20Z</dcterms:created>
  <dcterms:modified xsi:type="dcterms:W3CDTF">2023-12-04T21:22:46Z</dcterms:modified>
  <cp:category/>
  <cp:version/>
  <cp:contentType/>
  <cp:contentStatus/>
</cp:coreProperties>
</file>